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4\Výzva_Památky (ITI)\02_Připomínky PT IN\"/>
    </mc:Choice>
  </mc:AlternateContent>
  <xr:revisionPtr revIDLastSave="0" documentId="13_ncr:1_{D2C4BC59-9BEB-4E6E-A0F8-3035381731A9}" xr6:coauthVersionLast="47" xr6:coauthVersionMax="47" xr10:uidLastSave="{00000000-0000-0000-0000-000000000000}"/>
  <bookViews>
    <workbookView xWindow="-23148" yWindow="-108" windowWidth="23256" windowHeight="12576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4" l="1"/>
  <c r="E27" i="4"/>
  <c r="E25" i="4"/>
  <c r="E24" i="4"/>
  <c r="G19" i="4"/>
  <c r="E22" i="4" l="1"/>
  <c r="G18" i="4" l="1"/>
  <c r="G21" i="4" l="1"/>
  <c r="G22" i="4"/>
  <c r="H25" i="4"/>
  <c r="H24" i="4"/>
</calcChain>
</file>

<file path=xl/sharedStrings.xml><?xml version="1.0" encoding="utf-8"?>
<sst xmlns="http://schemas.openxmlformats.org/spreadsheetml/2006/main" count="32" uniqueCount="31">
  <si>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</si>
  <si>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</si>
  <si>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</si>
  <si>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</si>
  <si>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</si>
  <si>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</si>
  <si>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</si>
  <si>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</si>
  <si>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</si>
  <si>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</si>
  <si>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</si>
  <si>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</si>
  <si>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</si>
  <si>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</si>
  <si>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</si>
  <si>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</si>
  <si>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způsobilých výdajů</t>
  </si>
  <si>
    <t>Výdaje na oblast intervence 166</t>
  </si>
  <si>
    <t>Výdaje na oblast intervence 044</t>
  </si>
  <si>
    <t>Hlavní část projektu - celkem</t>
  </si>
  <si>
    <t>Doprovodná část projektu - celkem</t>
  </si>
  <si>
    <r>
      <t>Hlavní část projektu (</t>
    </r>
    <r>
      <rPr>
        <b/>
        <u/>
        <sz val="10"/>
        <rFont val="Arial"/>
        <family val="2"/>
        <charset val="238"/>
      </rPr>
      <t>min. 90 %</t>
    </r>
    <r>
      <rPr>
        <b/>
        <sz val="10"/>
        <rFont val="Arial"/>
        <family val="2"/>
        <charset val="238"/>
      </rPr>
      <t xml:space="preserve"> celkových způsobilých výdajů)</t>
    </r>
  </si>
  <si>
    <r>
      <t>Doprovodná část projektu (</t>
    </r>
    <r>
      <rPr>
        <b/>
        <u/>
        <sz val="10"/>
        <rFont val="Arial"/>
        <family val="2"/>
        <charset val="238"/>
      </rPr>
      <t>max. 10 %</t>
    </r>
    <r>
      <rPr>
        <b/>
        <sz val="10"/>
        <rFont val="Arial"/>
        <family val="2"/>
        <charset val="238"/>
      </rPr>
      <t xml:space="preserve"> celkových způsobilých výdajů)</t>
    </r>
  </si>
  <si>
    <t>studie proveditelnosti</t>
  </si>
  <si>
    <t>revitalizace a vybavení pro činnost památek kromě výdajů na zvýšení energetické účinnosti u rekonstrukcí budov</t>
  </si>
  <si>
    <t xml:space="preserve">parkoviště u památky </t>
  </si>
  <si>
    <t>62. VÝZVA IROP – PAMÁTKY – SC 4.4 (ITI)</t>
  </si>
  <si>
    <t xml:space="preserve">Přesný výčet možných způsobilých výdajů na hlavní část projektu je uveden v kap. 4.2.1 Specifických pravidel. </t>
  </si>
  <si>
    <t xml:space="preserve">Přesný výčet možných způsobilých výdajů na doprovodnou část projektu je uveden v kapitole 4.2.2 Specifických pravidel. </t>
  </si>
  <si>
    <t>ostatní výdaje na zvýšení energetické účinnosti při rekonstrukci budov</t>
  </si>
  <si>
    <t>ostatní, vyjma výdajů uvedených níže (ř.17-19)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</si>
</sst>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2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0" fillId="4" borderId="4" xfId="0" applyFill="1" applyBorder="1"/>
    <xf numFmtId="0" fontId="0" fillId="4" borderId="1" xfId="0" applyFill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2" borderId="1" xfId="0" applyNumberFormat="1" applyFont="1" applyFill="1" applyBorder="1"/>
    <xf numFmtId="0" fontId="0" fillId="0" borderId="8" xfId="0" applyFill="1" applyBorder="1" applyAlignment="1">
      <alignment vertical="top"/>
    </xf>
    <xf numFmtId="0" fontId="5" fillId="0" borderId="0" xfId="0" applyFont="1"/>
    <xf numFmtId="165" fontId="0" fillId="0" borderId="1" xfId="0" applyNumberFormat="1" applyFont="1" applyFill="1" applyBorder="1"/>
    <xf numFmtId="10" fontId="4" fillId="0" borderId="1" xfId="0" applyNumberFormat="1" applyFont="1" applyFill="1" applyBorder="1"/>
    <xf numFmtId="0" fontId="0" fillId="0" borderId="1" xfId="0" applyFont="1" applyFill="1" applyBorder="1"/>
    <xf numFmtId="0" fontId="4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164" fontId="4" fillId="4" borderId="1" xfId="0" applyNumberFormat="1" applyFont="1" applyFill="1" applyBorder="1"/>
    <xf numFmtId="164" fontId="0" fillId="4" borderId="1" xfId="0" applyNumberFormat="1" applyFill="1" applyBorder="1"/>
    <xf numFmtId="10" fontId="0" fillId="5" borderId="1" xfId="2" applyNumberFormat="1" applyFont="1" applyFill="1" applyBorder="1"/>
    <xf numFmtId="0" fontId="4" fillId="0" borderId="1" xfId="0" applyFont="1" applyBorder="1"/>
    <xf numFmtId="165" fontId="0" fillId="0" borderId="1" xfId="0" applyNumberFormat="1" applyBorder="1"/>
    <xf numFmtId="164" fontId="2" fillId="3" borderId="1" xfId="0" applyNumberFormat="1" applyFont="1" applyFill="1" applyBorder="1" applyAlignment="1">
      <alignment vertical="center"/>
    </xf>
    <xf numFmtId="10" fontId="2" fillId="3" borderId="1" xfId="0" applyNumberFormat="1" applyFont="1" applyFill="1" applyBorder="1" applyAlignment="1">
      <alignment vertical="center"/>
    </xf>
    <xf numFmtId="0" fontId="0" fillId="6" borderId="1" xfId="0" applyFill="1" applyBorder="1"/>
    <xf numFmtId="0" fontId="4" fillId="5" borderId="1" xfId="0" applyFont="1" applyFill="1" applyBorder="1"/>
    <xf numFmtId="164" fontId="4" fillId="5" borderId="1" xfId="0" applyNumberFormat="1" applyFont="1" applyFill="1" applyBorder="1"/>
    <xf numFmtId="0" fontId="0" fillId="5" borderId="1" xfId="0" applyFill="1" applyBorder="1" applyAlignment="1">
      <alignment horizontal="left" vertical="center" wrapText="1" indent="3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/>
    <xf numFmtId="164" fontId="4" fillId="2" borderId="1" xfId="0" applyNumberFormat="1" applyFont="1" applyFill="1" applyBorder="1" applyAlignment="1">
      <alignment vertical="center"/>
    </xf>
    <xf numFmtId="10" fontId="0" fillId="2" borderId="1" xfId="2" applyNumberFormat="1" applyFont="1" applyFill="1" applyBorder="1"/>
    <xf numFmtId="0" fontId="0" fillId="2" borderId="1" xfId="0" applyFill="1" applyBorder="1" applyAlignment="1">
      <alignment vertical="center"/>
    </xf>
    <xf numFmtId="165" fontId="0" fillId="2" borderId="1" xfId="0" applyNumberFormat="1" applyFont="1" applyFill="1" applyBorder="1" applyAlignment="1">
      <alignment vertical="center"/>
    </xf>
    <xf numFmtId="0" fontId="0" fillId="6" borderId="10" xfId="0" applyFill="1" applyBorder="1" applyAlignment="1">
      <alignment vertical="top"/>
    </xf>
    <xf numFmtId="0" fontId="19" fillId="4" borderId="1" xfId="0" applyFont="1" applyFill="1" applyBorder="1" applyAlignment="1">
      <alignment vertical="center"/>
    </xf>
    <xf numFmtId="3" fontId="0" fillId="0" borderId="1" xfId="0" applyNumberFormat="1" applyBorder="1"/>
    <xf numFmtId="9" fontId="0" fillId="0" borderId="1" xfId="0" applyNumberFormat="1" applyBorder="1"/>
    <xf numFmtId="0" fontId="21" fillId="5" borderId="1" xfId="0" applyFont="1" applyFill="1" applyBorder="1" applyAlignment="1">
      <alignment horizontal="left" vertical="center" wrapText="1" indent="3"/>
    </xf>
    <xf numFmtId="10" fontId="0" fillId="0" borderId="1" xfId="2" applyNumberFormat="1" applyFont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8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13" zoomScaleNormal="100" zoomScaleSheetLayoutView="100" workbookViewId="0">
      <selection activeCell="D37" sqref="D37"/>
    </sheetView>
  </sheetViews>
  <sheetFormatPr defaultColWidth="9.140625" defaultRowHeight="15" x14ac:dyDescent="0.25"/>
  <cols>
    <col min="1" max="16384" width="9.140625" style="35"/>
  </cols>
  <sheetData>
    <row r="12" spans="1:14" ht="2.4500000000000002" customHeight="1" x14ac:dyDescent="0.25"/>
    <row r="14" spans="1:14" ht="66.599999999999994" customHeight="1" x14ac:dyDescent="0.25">
      <c r="A14" s="84" t="s">
        <v>15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</row>
    <row r="15" spans="1:14" ht="10.9" customHeight="1" x14ac:dyDescent="0.25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1"/>
    </row>
    <row r="16" spans="1:14" s="36" customFormat="1" ht="15" customHeight="1" x14ac:dyDescent="0.45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2"/>
    </row>
    <row r="17" spans="1:14" ht="33" customHeight="1" x14ac:dyDescent="0.25">
      <c r="A17" s="84" t="s">
        <v>10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</row>
    <row r="18" spans="1:14" ht="11.45" customHeight="1" x14ac:dyDescent="0.25">
      <c r="A18" s="31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1"/>
    </row>
    <row r="19" spans="1:14" ht="28.9" customHeight="1" x14ac:dyDescent="0.25">
      <c r="A19" s="85" t="s">
        <v>11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</row>
    <row r="20" spans="1:14" ht="60.75" customHeight="1" x14ac:dyDescent="0.25">
      <c r="A20" s="86" t="s">
        <v>13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</row>
    <row r="21" spans="1:14" ht="30.6" customHeight="1" x14ac:dyDescent="0.25">
      <c r="A21" s="89" t="s">
        <v>26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</row>
    <row r="22" spans="1:14" ht="23.25" x14ac:dyDescent="0.25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</row>
    <row r="23" spans="1:14" ht="30" x14ac:dyDescent="0.2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</row>
    <row r="24" spans="1:14" ht="20.25" x14ac:dyDescent="0.25">
      <c r="A24" s="88" t="s">
        <v>12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1"/>
  <sheetViews>
    <sheetView workbookViewId="0">
      <selection activeCell="B5" sqref="B5"/>
    </sheetView>
  </sheetViews>
  <sheetFormatPr defaultRowHeight="12.75" x14ac:dyDescent="0.2"/>
  <cols>
    <col min="1" max="1" width="2.140625" customWidth="1"/>
    <col min="2" max="2" width="72.7109375" customWidth="1"/>
    <col min="3" max="3" width="12.140625" style="39" customWidth="1"/>
    <col min="4" max="4" width="34.42578125" customWidth="1"/>
    <col min="5" max="5" width="22.42578125" customWidth="1"/>
    <col min="6" max="6" width="12.7109375" customWidth="1"/>
    <col min="7" max="7" width="15.140625" customWidth="1"/>
    <col min="8" max="8" width="12.7109375" customWidth="1"/>
    <col min="9" max="9" width="15.7109375" bestFit="1" customWidth="1"/>
  </cols>
  <sheetData>
    <row r="1" spans="2:8" ht="15.75" x14ac:dyDescent="0.2">
      <c r="B1" s="20" t="s">
        <v>9</v>
      </c>
    </row>
    <row r="4" spans="2:8" x14ac:dyDescent="0.2">
      <c r="B4" s="7" t="s">
        <v>3</v>
      </c>
      <c r="C4" s="40"/>
      <c r="D4" s="8"/>
      <c r="E4" s="8"/>
      <c r="F4" s="8"/>
      <c r="G4" s="8"/>
      <c r="H4" s="9"/>
    </row>
    <row r="5" spans="2:8" x14ac:dyDescent="0.2">
      <c r="B5" s="21" t="s">
        <v>27</v>
      </c>
      <c r="C5" s="41"/>
      <c r="D5" s="22"/>
      <c r="E5" s="22"/>
      <c r="F5" s="22"/>
      <c r="G5" s="22"/>
      <c r="H5" s="10"/>
    </row>
    <row r="6" spans="2:8" x14ac:dyDescent="0.2">
      <c r="B6" s="54" t="s">
        <v>28</v>
      </c>
      <c r="C6" s="41"/>
      <c r="D6" s="22"/>
      <c r="E6" s="38"/>
      <c r="F6" s="22"/>
      <c r="G6" s="22"/>
      <c r="H6" s="10"/>
    </row>
    <row r="7" spans="2:8" x14ac:dyDescent="0.2">
      <c r="B7" s="78" t="s">
        <v>7</v>
      </c>
      <c r="C7" s="42"/>
      <c r="D7" s="11"/>
      <c r="E7" s="11"/>
      <c r="F7" s="11"/>
      <c r="G7" s="11"/>
      <c r="H7" s="12"/>
    </row>
    <row r="10" spans="2:8" ht="25.5" x14ac:dyDescent="0.2">
      <c r="B10" s="19" t="s">
        <v>1</v>
      </c>
      <c r="C10" s="43" t="s">
        <v>4</v>
      </c>
      <c r="D10" s="19" t="s">
        <v>8</v>
      </c>
      <c r="E10" s="19" t="s">
        <v>16</v>
      </c>
      <c r="F10" s="19" t="s">
        <v>5</v>
      </c>
      <c r="G10" s="19" t="s">
        <v>6</v>
      </c>
      <c r="H10" s="19" t="s">
        <v>2</v>
      </c>
    </row>
    <row r="11" spans="2:8" x14ac:dyDescent="0.2">
      <c r="B11" s="4" t="s">
        <v>1</v>
      </c>
      <c r="C11" s="44"/>
      <c r="D11" s="4"/>
      <c r="E11" s="1"/>
      <c r="F11" s="2"/>
      <c r="G11" s="2"/>
      <c r="H11" s="3"/>
    </row>
    <row r="12" spans="2:8" ht="21.75" customHeight="1" x14ac:dyDescent="0.2">
      <c r="B12" s="79" t="s">
        <v>21</v>
      </c>
      <c r="C12" s="45"/>
      <c r="D12" s="6"/>
      <c r="E12" s="23"/>
      <c r="F12" s="6"/>
      <c r="G12" s="6"/>
      <c r="H12" s="5"/>
    </row>
    <row r="13" spans="2:8" s="28" customFormat="1" ht="24" customHeight="1" x14ac:dyDescent="0.2">
      <c r="B13" s="24" t="s">
        <v>24</v>
      </c>
      <c r="C13" s="50">
        <v>166</v>
      </c>
      <c r="D13" s="25"/>
      <c r="E13" s="47">
        <v>30000000</v>
      </c>
      <c r="F13" s="26"/>
      <c r="G13" s="27"/>
      <c r="H13" s="27"/>
    </row>
    <row r="14" spans="2:8" s="28" customFormat="1" ht="24" customHeight="1" x14ac:dyDescent="0.2">
      <c r="B14" s="24" t="s">
        <v>14</v>
      </c>
      <c r="C14" s="50">
        <v>44</v>
      </c>
      <c r="D14" s="25"/>
      <c r="E14" s="47">
        <v>500000</v>
      </c>
      <c r="F14" s="26"/>
      <c r="G14" s="27"/>
      <c r="H14" s="27"/>
    </row>
    <row r="15" spans="2:8" ht="20.25" customHeight="1" x14ac:dyDescent="0.2">
      <c r="B15" s="79" t="s">
        <v>22</v>
      </c>
      <c r="C15" s="51"/>
      <c r="D15" s="6"/>
      <c r="E15" s="61"/>
      <c r="F15" s="62"/>
      <c r="G15" s="6"/>
      <c r="H15" s="6"/>
    </row>
    <row r="16" spans="2:8" ht="17.25" customHeight="1" x14ac:dyDescent="0.2">
      <c r="B16" s="71" t="s">
        <v>30</v>
      </c>
      <c r="C16" s="52">
        <v>166</v>
      </c>
      <c r="D16" s="68"/>
      <c r="E16" s="48">
        <v>1000000</v>
      </c>
      <c r="F16" s="2"/>
      <c r="G16" s="2"/>
      <c r="H16" s="2"/>
    </row>
    <row r="17" spans="2:8" ht="17.25" customHeight="1" x14ac:dyDescent="0.2">
      <c r="B17" s="71" t="s">
        <v>29</v>
      </c>
      <c r="C17" s="52">
        <v>44</v>
      </c>
      <c r="D17" s="68"/>
      <c r="E17" s="48">
        <v>500000</v>
      </c>
      <c r="F17" s="2"/>
      <c r="G17" s="2"/>
      <c r="H17" s="2"/>
    </row>
    <row r="18" spans="2:8" ht="17.25" customHeight="1" x14ac:dyDescent="0.2">
      <c r="B18" s="71" t="s">
        <v>25</v>
      </c>
      <c r="C18" s="52">
        <v>166</v>
      </c>
      <c r="D18" s="68"/>
      <c r="E18" s="48">
        <v>1600000</v>
      </c>
      <c r="F18" s="81">
        <v>0.05</v>
      </c>
      <c r="G18" s="83">
        <f>E18/E27</f>
        <v>4.7477744807121663E-2</v>
      </c>
      <c r="H18" s="2"/>
    </row>
    <row r="19" spans="2:8" ht="15.75" customHeight="1" x14ac:dyDescent="0.2">
      <c r="B19" s="82" t="s">
        <v>23</v>
      </c>
      <c r="C19" s="52">
        <v>166</v>
      </c>
      <c r="D19" s="68"/>
      <c r="E19" s="48">
        <v>100000</v>
      </c>
      <c r="F19" s="80">
        <v>290000</v>
      </c>
      <c r="G19" s="83">
        <f>E19/F19</f>
        <v>0.34482758620689657</v>
      </c>
      <c r="H19" s="2"/>
    </row>
    <row r="20" spans="2:8" x14ac:dyDescent="0.2">
      <c r="C20"/>
    </row>
    <row r="21" spans="2:8" s="28" customFormat="1" x14ac:dyDescent="0.2">
      <c r="B21" s="72" t="s">
        <v>19</v>
      </c>
      <c r="C21" s="77"/>
      <c r="D21" s="76"/>
      <c r="E21" s="74">
        <f>E13+E14</f>
        <v>30500000</v>
      </c>
      <c r="F21" s="75">
        <v>0.9</v>
      </c>
      <c r="G21" s="15">
        <f>E21/E27</f>
        <v>0.90504451038575673</v>
      </c>
      <c r="H21" s="76"/>
    </row>
    <row r="22" spans="2:8" x14ac:dyDescent="0.2">
      <c r="B22" s="73" t="s">
        <v>20</v>
      </c>
      <c r="C22" s="53"/>
      <c r="D22" s="13"/>
      <c r="E22" s="14">
        <f>SUM(E16:E19)</f>
        <v>3200000</v>
      </c>
      <c r="F22" s="75">
        <v>0.1</v>
      </c>
      <c r="G22" s="15">
        <f>E22/E27</f>
        <v>9.4955489614243327E-2</v>
      </c>
      <c r="H22" s="15"/>
    </row>
    <row r="23" spans="2:8" x14ac:dyDescent="0.2">
      <c r="B23" s="58"/>
      <c r="C23" s="56"/>
      <c r="D23" s="69"/>
      <c r="E23" s="70"/>
      <c r="F23" s="63"/>
      <c r="G23" s="57"/>
      <c r="H23" s="57"/>
    </row>
    <row r="24" spans="2:8" x14ac:dyDescent="0.2">
      <c r="B24" s="59" t="s">
        <v>17</v>
      </c>
      <c r="C24" s="53">
        <v>166</v>
      </c>
      <c r="D24" s="13"/>
      <c r="E24" s="14">
        <f>SUMIFS($E$13:$E$19,$C$13:$C$19,C24)</f>
        <v>32700000</v>
      </c>
      <c r="F24" s="14"/>
      <c r="G24" s="15"/>
      <c r="H24" s="15">
        <f>E24/E27</f>
        <v>0.97032640949554894</v>
      </c>
    </row>
    <row r="25" spans="2:8" x14ac:dyDescent="0.2">
      <c r="B25" s="60" t="s">
        <v>18</v>
      </c>
      <c r="C25" s="53">
        <v>44</v>
      </c>
      <c r="D25" s="13"/>
      <c r="E25" s="14">
        <f>SUMIFS($E$13:$E$19,C13:C19,C25)</f>
        <v>1000000</v>
      </c>
      <c r="F25" s="14"/>
      <c r="G25" s="15"/>
      <c r="H25" s="15">
        <f>E25/E27</f>
        <v>2.967359050445104E-2</v>
      </c>
    </row>
    <row r="26" spans="2:8" x14ac:dyDescent="0.2">
      <c r="B26" s="2"/>
      <c r="C26" s="65"/>
      <c r="D26" s="2"/>
      <c r="E26" s="64"/>
      <c r="F26" s="2"/>
      <c r="G26" s="2"/>
      <c r="H26" s="2"/>
    </row>
    <row r="27" spans="2:8" ht="27" customHeight="1" x14ac:dyDescent="0.2">
      <c r="B27" s="17" t="s">
        <v>0</v>
      </c>
      <c r="C27" s="46"/>
      <c r="D27" s="16"/>
      <c r="E27" s="49">
        <f>E21+E22</f>
        <v>33700000</v>
      </c>
      <c r="F27" s="66"/>
      <c r="G27" s="18"/>
      <c r="H27" s="67"/>
    </row>
    <row r="29" spans="2:8" x14ac:dyDescent="0.2">
      <c r="B29" s="55"/>
    </row>
    <row r="30" spans="2:8" x14ac:dyDescent="0.2">
      <c r="B30" s="55"/>
    </row>
    <row r="31" spans="2:8" x14ac:dyDescent="0.2">
      <c r="B31" s="55"/>
    </row>
  </sheetData>
  <sheetProtection algorithmName="SHA-512" hashValue="ZH++FzIT8Sv9hw08lehBeI3wQO79TLV0jVZJvcEGE9bHEKEJENggIW8gcTHCqJpDw9T1bCqJoVeAjcOM2jYc7A==" saltValue="7d5seXNV37AweWVFoLfJPA==" spinCount="100000" sheet="1" objects="1" scenarios="1"/>
  <protectedRanges>
    <protectedRange sqref="D13:E19" name="Oblast1"/>
  </protectedRanges>
  <conditionalFormatting sqref="G21">
    <cfRule type="expression" dxfId="7" priority="6">
      <formula>$G$21&lt;$F$21</formula>
    </cfRule>
    <cfRule type="expression" dxfId="6" priority="10">
      <formula>G21&gt;=F21</formula>
    </cfRule>
  </conditionalFormatting>
  <conditionalFormatting sqref="G22">
    <cfRule type="expression" dxfId="5" priority="7">
      <formula>$G$22&gt;F22</formula>
    </cfRule>
    <cfRule type="expression" dxfId="4" priority="9">
      <formula>G22&lt;=F22</formula>
    </cfRule>
  </conditionalFormatting>
  <conditionalFormatting sqref="G18">
    <cfRule type="expression" dxfId="3" priority="3">
      <formula>$G$18&gt;$F$18</formula>
    </cfRule>
    <cfRule type="expression" dxfId="2" priority="1">
      <formula>G18&lt;=F18</formula>
    </cfRule>
  </conditionalFormatting>
  <conditionalFormatting sqref="G19">
    <cfRule type="expression" dxfId="1" priority="2">
      <formula>$G$19&gt;1</formula>
    </cfRule>
    <cfRule type="expression" dxfId="0" priority="4">
      <formula>G20&lt;=1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Projsová Ivana</cp:lastModifiedBy>
  <cp:lastPrinted>2022-04-04T14:43:27Z</cp:lastPrinted>
  <dcterms:created xsi:type="dcterms:W3CDTF">2022-04-04T08:24:21Z</dcterms:created>
  <dcterms:modified xsi:type="dcterms:W3CDTF">2023-05-15T08:24:49Z</dcterms:modified>
</cp:coreProperties>
</file>